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<sst xmlns="http://schemas.openxmlformats.org/spreadsheetml/2006/main" count="117" uniqueCount="117">
  <si>
    <t>Larry Pacifico Bench Peaking Routine in 8 weeks</t>
  </si>
  <si>
    <t>Designed for:</t>
  </si>
  <si>
    <t>Tye</t>
  </si>
  <si>
    <t>Base</t>
  </si>
  <si>
    <t>Starting Date:</t>
  </si>
  <si>
    <t>??</t>
  </si>
  <si>
    <t>Current</t>
  </si>
  <si>
    <t>Ratio:</t>
  </si>
  <si>
    <t>Tue-W</t>
  </si>
  <si>
    <t>10x</t>
  </si>
  <si>
    <t>8x</t>
  </si>
  <si>
    <t>6x</t>
  </si>
  <si>
    <t>4x4x</t>
  </si>
  <si>
    <t>4p</t>
  </si>
  <si>
    <t>10x</t>
  </si>
  <si>
    <t>DBIP</t>
  </si>
  <si>
    <t>4x8x</t>
  </si>
  <si>
    <t>Fly</t>
  </si>
  <si>
    <t>4x8x</t>
  </si>
  <si>
    <t>Fri-N</t>
  </si>
  <si>
    <t>10x</t>
  </si>
  <si>
    <t>8x</t>
  </si>
  <si>
    <t>6x</t>
  </si>
  <si>
    <t>4x4x</t>
  </si>
  <si>
    <t>4p</t>
  </si>
  <si>
    <t>10x</t>
  </si>
  <si>
    <t>DBBP feet up</t>
  </si>
  <si>
    <t>4x8x</t>
  </si>
  <si>
    <t>Dip</t>
  </si>
  <si>
    <t>2x20x</t>
  </si>
  <si>
    <t>BW</t>
  </si>
  <si>
    <t>(anytime in the next week or two you can increase the 4x4x portion if needed)</t>
  </si>
  <si>
    <t>Tue</t>
  </si>
  <si>
    <t>2s10x</t>
  </si>
  <si>
    <t>8x</t>
  </si>
  <si>
    <t>6x</t>
  </si>
  <si>
    <t>4x</t>
  </si>
  <si>
    <t>3x4x</t>
  </si>
  <si>
    <t>10x</t>
  </si>
  <si>
    <t>DBIP</t>
  </si>
  <si>
    <t>4x8x</t>
  </si>
  <si>
    <t>4x8x</t>
  </si>
  <si>
    <t>Fri</t>
  </si>
  <si>
    <t>2s10x</t>
  </si>
  <si>
    <t>8x</t>
  </si>
  <si>
    <t>6x</t>
  </si>
  <si>
    <t>3x</t>
  </si>
  <si>
    <t>1RM~</t>
  </si>
  <si>
    <t>3p(3)</t>
  </si>
  <si>
    <t>DBBP feet up</t>
  </si>
  <si>
    <t>4x8x</t>
  </si>
  <si>
    <t>Tue</t>
  </si>
  <si>
    <t>2x10x</t>
  </si>
  <si>
    <t>6x</t>
  </si>
  <si>
    <t>4x</t>
  </si>
  <si>
    <t>2p(2)</t>
  </si>
  <si>
    <t>2x2x</t>
  </si>
  <si>
    <t>10x</t>
  </si>
  <si>
    <t>DBIP</t>
  </si>
  <si>
    <t>2x10x~</t>
  </si>
  <si>
    <t>2x10x</t>
  </si>
  <si>
    <t>Fri</t>
  </si>
  <si>
    <t>10x</t>
  </si>
  <si>
    <t>2x8x</t>
  </si>
  <si>
    <t>6x</t>
  </si>
  <si>
    <t>4x</t>
  </si>
  <si>
    <t>2x</t>
  </si>
  <si>
    <t>2x</t>
  </si>
  <si>
    <t>6x</t>
  </si>
  <si>
    <t>Tue</t>
  </si>
  <si>
    <t>2x10x</t>
  </si>
  <si>
    <t>6x</t>
  </si>
  <si>
    <t>4x</t>
  </si>
  <si>
    <t>2p(2)</t>
  </si>
  <si>
    <t>2x2x</t>
  </si>
  <si>
    <t>10x</t>
  </si>
  <si>
    <t>DBIP</t>
  </si>
  <si>
    <t>2x10x</t>
  </si>
  <si>
    <t>Fri</t>
  </si>
  <si>
    <t>10x</t>
  </si>
  <si>
    <t>2x8x</t>
  </si>
  <si>
    <t>6x</t>
  </si>
  <si>
    <t>4x</t>
  </si>
  <si>
    <t>2x</t>
  </si>
  <si>
    <t>2x</t>
  </si>
  <si>
    <t>6x</t>
  </si>
  <si>
    <t>Tue</t>
  </si>
  <si>
    <t>10x</t>
  </si>
  <si>
    <t>2x8x</t>
  </si>
  <si>
    <t>6x</t>
  </si>
  <si>
    <t>1x</t>
  </si>
  <si>
    <t>1x</t>
  </si>
  <si>
    <t>1x</t>
  </si>
  <si>
    <t>1x~</t>
  </si>
  <si>
    <t>Fri</t>
  </si>
  <si>
    <t>Rest...................................................</t>
  </si>
  <si>
    <t>W means wider than normal by at least 1"</t>
  </si>
  <si>
    <t>N means narrower than normal by at least 1"</t>
  </si>
  <si>
    <r>
      <rPr>
        <sz val="7"/>
        <rFont val="Arial"/>
        <family val="2"/>
      </rPr>
      <t>Auxiliary Days (things after the 1st line for each day are part of the Peaking Routine)</t>
    </r>
  </si>
  <si>
    <t>Weds</t>
  </si>
  <si>
    <t>DL (4 sets)</t>
  </si>
  <si>
    <t>LP (5 sets deep)</t>
  </si>
  <si>
    <t>GM 3x10x??</t>
  </si>
  <si>
    <t>Alt front DB Raises (thumbs up) 5x8xincreasing wgt each set</t>
  </si>
  <si>
    <t>Side cable raises 4x8x??</t>
  </si>
  <si>
    <t>Bent-over cable raises 4x8x??</t>
  </si>
  <si>
    <t>Chins 4x15xBW</t>
  </si>
  <si>
    <t>DB Rows 4x10xhvy</t>
  </si>
  <si>
    <t>Straight-arm pullovers 4x12x??</t>
  </si>
  <si>
    <t>Sun</t>
  </si>
  <si>
    <t>C&amp;J (4 sets)</t>
  </si>
  <si>
    <t>SQ (4 sets: 9x ,7x, 5x, 3x)</t>
  </si>
  <si>
    <t>Shrugs (4 sets)</t>
  </si>
  <si>
    <t>DB curl 3x9x??</t>
  </si>
  <si>
    <t>Lying TriX 5x6x??</t>
  </si>
  <si>
    <t>Tri PushDn SLOW 4x8x??</t>
  </si>
  <si>
    <t>"p" means 1-second pause on chest unless otherwise indicated in parenthesis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</si>
</sst>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/d/yy"/>
    <numFmt numFmtId="173" formatCode="0.000"/>
  </numFmts>
  <fonts count="3">
    <font>
      <sz val="10"/>
      <name val="Arial"/>
      <family val="2"/>
    </font>
    <font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8515625" style="1" customWidth="1"/>
    <col min="2" max="2" width="4.421875" style="2" customWidth="1"/>
    <col min="3" max="3" width="3.00390625" style="3" customWidth="1"/>
    <col min="4" max="4" width="4.140625" style="2" customWidth="1"/>
    <col min="5" max="5" width="3.7109375" style="3" customWidth="1"/>
    <col min="6" max="6" width="3.421875" style="2" customWidth="1"/>
    <col min="7" max="7" width="3.57421875" style="3" customWidth="1"/>
    <col min="8" max="8" width="4.57421875" style="2" customWidth="1"/>
    <col min="9" max="9" width="3.421875" style="3" customWidth="1"/>
    <col min="10" max="10" width="4.421875" style="2" customWidth="1"/>
    <col min="11" max="11" width="4.140625" style="3" customWidth="1"/>
    <col min="12" max="12" width="3.8515625" style="2" customWidth="1"/>
    <col min="13" max="13" width="4.140625" style="3" customWidth="1"/>
    <col min="14" max="14" width="3.421875" style="2" customWidth="1"/>
    <col min="15" max="15" width="3.7109375" style="3" customWidth="1"/>
    <col min="16" max="16" width="8.7109375" style="2" customWidth="1"/>
    <col min="17" max="17" width="5.7109375" style="2" customWidth="1"/>
    <col min="18" max="18" width="3.57421875" style="3" customWidth="1"/>
    <col min="19" max="19" width="3.57421875" style="2" customWidth="1"/>
    <col min="20" max="20" width="5.7109375" style="2" customWidth="1"/>
    <col min="21" max="21" width="3.140625" style="3" customWidth="1"/>
    <col min="22" max="16384" width="5.8515625" style="2" customWidth="1"/>
  </cols>
  <sheetData>
    <row r="1" spans="1:17" ht="9">
      <c r="A1" s="1" t="s">
        <v>0</v>
      </c>
      <c r="M1" s="3" t="s">
        <v>1</v>
      </c>
      <c r="P1" s="2" t="s">
        <v>2</v>
      </c>
      <c r="Q1" s="4"/>
    </row>
    <row r="3" spans="1:16" ht="9">
      <c r="A3" s="1" t="s">
        <v>3</v>
      </c>
      <c r="B3" s="2">
        <v>352</v>
      </c>
      <c r="M3" s="3" t="s">
        <v>4</v>
      </c>
      <c r="P3" s="5" t="s">
        <v>5</v>
      </c>
    </row>
    <row r="4" spans="1:5" ht="9">
      <c r="A4" s="1" t="s">
        <v>6</v>
      </c>
      <c r="B4" s="2">
        <v>350</v>
      </c>
      <c r="D4" s="2" t="s">
        <v>7</v>
      </c>
      <c r="E4" s="7">
        <f>B4/B3</f>
        <v>0.9943181818181818</v>
      </c>
    </row>
    <row r="7" spans="1:21" ht="9">
      <c r="A7" s="1" t="s">
        <v>8</v>
      </c>
      <c r="B7" s="2" t="s">
        <v>9</v>
      </c>
      <c r="C7" s="3">
        <f>E4*132</f>
        <v>131.25</v>
      </c>
      <c r="D7" s="2" t="s">
        <v>10</v>
      </c>
      <c r="E7" s="3">
        <f>E4*220</f>
        <v>218.75</v>
      </c>
      <c r="F7" s="2" t="s">
        <v>11</v>
      </c>
      <c r="G7" s="3">
        <f>E4*275</f>
        <v>273.4375</v>
      </c>
      <c r="H7" s="2" t="s">
        <v>12</v>
      </c>
      <c r="I7" s="3">
        <f>E4*308</f>
        <v>306.25</v>
      </c>
      <c r="J7" s="2" t="s">
        <v>13</v>
      </c>
      <c r="K7" s="3">
        <f>E4*275</f>
        <v>273.4375</v>
      </c>
      <c r="L7" s="2" t="s">
        <v>14</v>
      </c>
      <c r="M7" s="3">
        <f>E4*220</f>
        <v>218.75</v>
      </c>
      <c r="P7" s="2" t="s">
        <v>15</v>
      </c>
      <c r="Q7" s="2" t="s">
        <v>16</v>
      </c>
      <c r="R7" s="3">
        <f>E4*70</f>
        <v>69.60227272727272</v>
      </c>
      <c r="S7" s="2" t="s">
        <v>17</v>
      </c>
      <c r="T7" s="2" t="s">
        <v>18</v>
      </c>
      <c r="U7" s="3">
        <f>E4*50</f>
        <v>49.715909090909086</v>
      </c>
    </row>
    <row r="8" spans="1:21" ht="9">
      <c r="A8" s="1" t="s">
        <v>19</v>
      </c>
      <c r="B8" s="2" t="s">
        <v>20</v>
      </c>
      <c r="C8" s="3">
        <f>E4*132</f>
        <v>131.25</v>
      </c>
      <c r="D8" s="2" t="s">
        <v>21</v>
      </c>
      <c r="E8" s="3">
        <f>E4*220</f>
        <v>218.75</v>
      </c>
      <c r="F8" s="2" t="s">
        <v>22</v>
      </c>
      <c r="G8" s="3">
        <f>E4*275</f>
        <v>273.4375</v>
      </c>
      <c r="H8" s="2" t="s">
        <v>23</v>
      </c>
      <c r="I8" s="3">
        <f>E4*308</f>
        <v>306.25</v>
      </c>
      <c r="J8" s="2" t="s">
        <v>24</v>
      </c>
      <c r="K8" s="3">
        <f>E4*275</f>
        <v>273.4375</v>
      </c>
      <c r="L8" s="2" t="s">
        <v>25</v>
      </c>
      <c r="M8" s="3">
        <f>E4*220</f>
        <v>218.75</v>
      </c>
      <c r="P8" s="2" t="s">
        <v>26</v>
      </c>
      <c r="Q8" s="2" t="s">
        <v>27</v>
      </c>
      <c r="R8" s="3">
        <f>E4*90</f>
        <v>89.48863636363636</v>
      </c>
      <c r="S8" s="2" t="s">
        <v>28</v>
      </c>
      <c r="T8" s="2" t="s">
        <v>29</v>
      </c>
      <c r="U8" s="3" t="s">
        <v>30</v>
      </c>
    </row>
    <row r="9" spans="1:21" ht="9">
      <c r="A9" s="1" t="str">
        <f>Sheet1!$A$7</f>
        <v>Tue-W</v>
      </c>
      <c r="B9" s="2" t="str">
        <f>Sheet1!$B$7</f>
        <v>10x</v>
      </c>
      <c r="C9" s="3">
        <f>Sheet1!$C$7</f>
        <v>131.25</v>
      </c>
      <c r="D9" s="2" t="str">
        <f>Sheet1!$D$7</f>
        <v>8x</v>
      </c>
      <c r="E9" s="3">
        <f>Sheet1!$E$7</f>
        <v>218.75</v>
      </c>
      <c r="F9" s="2" t="str">
        <f>Sheet1!$F$7</f>
        <v>6x</v>
      </c>
      <c r="G9" s="3">
        <f>Sheet1!$G$7</f>
        <v>273.4375</v>
      </c>
      <c r="H9" s="2" t="str">
        <f>Sheet1!$H$7</f>
        <v>4x4x</v>
      </c>
      <c r="I9" s="3">
        <f>Sheet1!$I$7</f>
        <v>306.25</v>
      </c>
      <c r="J9" s="2" t="str">
        <f>Sheet1!$J$7</f>
        <v>4p</v>
      </c>
      <c r="K9" s="3">
        <f>Sheet1!$K$7</f>
        <v>273.4375</v>
      </c>
      <c r="L9" s="2" t="str">
        <f>Sheet1!$L$7</f>
        <v>10x</v>
      </c>
      <c r="M9" s="3">
        <f>Sheet1!$M$7</f>
        <v>218.75</v>
      </c>
      <c r="P9" s="2" t="str">
        <f>Sheet1!$P$7</f>
        <v>DBIP</v>
      </c>
      <c r="Q9" s="2" t="str">
        <f>Sheet1!$Q$7</f>
        <v>4x8x</v>
      </c>
      <c r="R9" s="3">
        <f>Sheet1!$R$7</f>
        <v>69.60227272727272</v>
      </c>
      <c r="S9" s="2" t="str">
        <f>Sheet1!$S$7</f>
        <v>Fly</v>
      </c>
      <c r="T9" s="2" t="str">
        <f>Sheet1!$T$7</f>
        <v>4x8x</v>
      </c>
      <c r="U9" s="3">
        <f>Sheet1!$U$7</f>
        <v>49.715909090909086</v>
      </c>
    </row>
    <row r="10" spans="1:21" ht="9">
      <c r="A10" s="1" t="str">
        <f>Sheet1!$A$8</f>
        <v>Fri-N</v>
      </c>
      <c r="B10" s="2" t="str">
        <f>Sheet1!$B$8</f>
        <v>10x</v>
      </c>
      <c r="C10" s="3">
        <f>Sheet1!$C$8</f>
        <v>131.25</v>
      </c>
      <c r="D10" s="2" t="str">
        <f>Sheet1!$D$8</f>
        <v>8x</v>
      </c>
      <c r="E10" s="3">
        <f>Sheet1!$E$8</f>
        <v>218.75</v>
      </c>
      <c r="F10" s="2" t="str">
        <f>Sheet1!$F$8</f>
        <v>6x</v>
      </c>
      <c r="G10" s="3">
        <f>Sheet1!$G$8</f>
        <v>273.4375</v>
      </c>
      <c r="H10" s="2" t="str">
        <f>Sheet1!$H$8</f>
        <v>4x4x</v>
      </c>
      <c r="I10" s="3">
        <f>Sheet1!$I$8</f>
        <v>306.25</v>
      </c>
      <c r="J10" s="2" t="str">
        <f>Sheet1!$J$8</f>
        <v>4p</v>
      </c>
      <c r="K10" s="3">
        <f>Sheet1!$K$8</f>
        <v>273.4375</v>
      </c>
      <c r="L10" s="2" t="str">
        <f>Sheet1!$L$8</f>
        <v>10x</v>
      </c>
      <c r="M10" s="3">
        <f>Sheet1!$M$8</f>
        <v>218.75</v>
      </c>
      <c r="P10" s="2" t="str">
        <f>Sheet1!$P$8</f>
        <v>DBBP feet up</v>
      </c>
      <c r="Q10" s="2" t="str">
        <f>Sheet1!$Q$8</f>
        <v>4x8x</v>
      </c>
      <c r="R10" s="3">
        <f>Sheet1!$R$8</f>
        <v>89.48863636363636</v>
      </c>
      <c r="S10" s="2" t="str">
        <f>Sheet1!$S$8</f>
        <v>Dip</v>
      </c>
      <c r="T10" s="2" t="str">
        <f>Sheet1!$T$8</f>
        <v>2x20x</v>
      </c>
      <c r="U10" s="3" t="str">
        <f>Sheet1!$U$8</f>
        <v>BW</v>
      </c>
    </row>
    <row r="11" ht="9">
      <c r="B11" s="3" t="s">
        <v>31</v>
      </c>
    </row>
    <row r="12" spans="1:21" ht="9">
      <c r="A12" s="1" t="str">
        <f>Sheet1!$A$7</f>
        <v>Tue-W</v>
      </c>
      <c r="B12" s="2" t="str">
        <f>Sheet1!$B$7</f>
        <v>10x</v>
      </c>
      <c r="C12" s="3">
        <f>Sheet1!$C$7</f>
        <v>131.25</v>
      </c>
      <c r="D12" s="2" t="str">
        <f>Sheet1!$D$7</f>
        <v>8x</v>
      </c>
      <c r="E12" s="3">
        <f>Sheet1!$E$7</f>
        <v>218.75</v>
      </c>
      <c r="F12" s="2" t="str">
        <f>Sheet1!$F$7</f>
        <v>6x</v>
      </c>
      <c r="G12" s="3">
        <f>Sheet1!$G$7</f>
        <v>273.4375</v>
      </c>
      <c r="H12" s="2" t="str">
        <f>Sheet1!$H$7</f>
        <v>4x4x</v>
      </c>
      <c r="I12" s="3">
        <f>Sheet1!$I$7</f>
        <v>306.25</v>
      </c>
      <c r="J12" s="2" t="str">
        <f>Sheet1!$J$7</f>
        <v>4p</v>
      </c>
      <c r="K12" s="3">
        <f>Sheet1!$K$7</f>
        <v>273.4375</v>
      </c>
      <c r="L12" s="2" t="str">
        <f>Sheet1!$L$7</f>
        <v>10x</v>
      </c>
      <c r="M12" s="3">
        <f>Sheet1!$M$7</f>
        <v>218.75</v>
      </c>
      <c r="P12" s="2" t="str">
        <f>Sheet1!$P$7</f>
        <v>DBIP</v>
      </c>
      <c r="Q12" s="2" t="str">
        <f>Sheet1!$Q$7</f>
        <v>4x8x</v>
      </c>
      <c r="R12" s="3">
        <f>Sheet1!$R$7</f>
        <v>69.60227272727272</v>
      </c>
      <c r="S12" s="2" t="str">
        <f>Sheet1!$S$7</f>
        <v>Fly</v>
      </c>
      <c r="T12" s="2" t="str">
        <f>Sheet1!$T$7</f>
        <v>4x8x</v>
      </c>
      <c r="U12" s="3">
        <f>Sheet1!$U$7</f>
        <v>49.715909090909086</v>
      </c>
    </row>
    <row r="13" spans="1:21" ht="9">
      <c r="A13" s="1" t="str">
        <f>Sheet1!$A$8</f>
        <v>Fri-N</v>
      </c>
      <c r="B13" s="2" t="str">
        <f>Sheet1!$B$8</f>
        <v>10x</v>
      </c>
      <c r="C13" s="3">
        <f>Sheet1!$C$8</f>
        <v>131.25</v>
      </c>
      <c r="D13" s="2" t="str">
        <f>Sheet1!$D$8</f>
        <v>8x</v>
      </c>
      <c r="E13" s="3">
        <f>Sheet1!$E$8</f>
        <v>218.75</v>
      </c>
      <c r="F13" s="2" t="str">
        <f>Sheet1!$F$8</f>
        <v>6x</v>
      </c>
      <c r="G13" s="3">
        <f>Sheet1!$G$8</f>
        <v>273.4375</v>
      </c>
      <c r="H13" s="2" t="str">
        <f>Sheet1!$H$8</f>
        <v>4x4x</v>
      </c>
      <c r="I13" s="3">
        <f>Sheet1!$I$8</f>
        <v>306.25</v>
      </c>
      <c r="J13" s="2" t="str">
        <f>Sheet1!$J$8</f>
        <v>4p</v>
      </c>
      <c r="K13" s="3">
        <f>Sheet1!$K$8</f>
        <v>273.4375</v>
      </c>
      <c r="L13" s="2" t="str">
        <f>Sheet1!$L$8</f>
        <v>10x</v>
      </c>
      <c r="M13" s="3">
        <f>Sheet1!$M$8</f>
        <v>218.75</v>
      </c>
      <c r="P13" s="2" t="str">
        <f>Sheet1!$P$8</f>
        <v>DBBP feet up</v>
      </c>
      <c r="Q13" s="2" t="str">
        <f>Sheet1!$Q$8</f>
        <v>4x8x</v>
      </c>
      <c r="R13" s="3">
        <f>Sheet1!$R$8</f>
        <v>89.48863636363636</v>
      </c>
      <c r="S13" s="2" t="str">
        <f>Sheet1!$S$8</f>
        <v>Dip</v>
      </c>
      <c r="T13" s="2" t="str">
        <f>Sheet1!$T$8</f>
        <v>2x20x</v>
      </c>
      <c r="U13" s="3" t="str">
        <f>Sheet1!$U$8</f>
        <v>BW</v>
      </c>
    </row>
    <row r="14" spans="1:21" ht="9">
      <c r="A14" s="1" t="str">
        <f>Sheet1!$A$7</f>
        <v>Tue-W</v>
      </c>
      <c r="B14" s="2" t="str">
        <f>Sheet1!$B$7</f>
        <v>10x</v>
      </c>
      <c r="C14" s="3">
        <f>Sheet1!$C$7</f>
        <v>131.25</v>
      </c>
      <c r="D14" s="2" t="str">
        <f>Sheet1!$D$7</f>
        <v>8x</v>
      </c>
      <c r="E14" s="3">
        <f>Sheet1!$E$7</f>
        <v>218.75</v>
      </c>
      <c r="F14" s="2" t="str">
        <f>Sheet1!$F$7</f>
        <v>6x</v>
      </c>
      <c r="G14" s="3">
        <f>Sheet1!$G$7</f>
        <v>273.4375</v>
      </c>
      <c r="H14" s="2" t="str">
        <f>Sheet1!$H$7</f>
        <v>4x4x</v>
      </c>
      <c r="I14" s="3">
        <f>Sheet1!$I$7</f>
        <v>306.25</v>
      </c>
      <c r="J14" s="2" t="str">
        <f>Sheet1!$J$7</f>
        <v>4p</v>
      </c>
      <c r="K14" s="3">
        <f>Sheet1!$K$7</f>
        <v>273.4375</v>
      </c>
      <c r="L14" s="2" t="str">
        <f>Sheet1!$L$7</f>
        <v>10x</v>
      </c>
      <c r="M14" s="3">
        <f>Sheet1!$M$7</f>
        <v>218.75</v>
      </c>
      <c r="P14" s="2" t="str">
        <f>Sheet1!$P$7</f>
        <v>DBIP</v>
      </c>
      <c r="Q14" s="2" t="str">
        <f>Sheet1!$Q$7</f>
        <v>4x8x</v>
      </c>
      <c r="R14" s="3">
        <f>Sheet1!$R$7</f>
        <v>69.60227272727272</v>
      </c>
      <c r="S14" s="2" t="str">
        <f>Sheet1!$S$7</f>
        <v>Fly</v>
      </c>
      <c r="T14" s="2" t="str">
        <f>Sheet1!$T$7</f>
        <v>4x8x</v>
      </c>
      <c r="U14" s="3">
        <f>Sheet1!$U$7</f>
        <v>49.715909090909086</v>
      </c>
    </row>
    <row r="15" spans="1:21" ht="9">
      <c r="A15" s="1" t="str">
        <f>Sheet1!$A$8</f>
        <v>Fri-N</v>
      </c>
      <c r="B15" s="2" t="str">
        <f>Sheet1!$B$8</f>
        <v>10x</v>
      </c>
      <c r="C15" s="3">
        <f>Sheet1!$C$8</f>
        <v>131.25</v>
      </c>
      <c r="D15" s="2" t="str">
        <f>Sheet1!$D$8</f>
        <v>8x</v>
      </c>
      <c r="E15" s="3">
        <f>Sheet1!$E$8</f>
        <v>218.75</v>
      </c>
      <c r="F15" s="2" t="str">
        <f>Sheet1!$F$8</f>
        <v>6x</v>
      </c>
      <c r="G15" s="3">
        <f>Sheet1!$G$8</f>
        <v>273.4375</v>
      </c>
      <c r="H15" s="2" t="str">
        <f>Sheet1!$H$8</f>
        <v>4x4x</v>
      </c>
      <c r="I15" s="3">
        <f>Sheet1!$I$8</f>
        <v>306.25</v>
      </c>
      <c r="J15" s="2" t="str">
        <f>Sheet1!$J$8</f>
        <v>4p</v>
      </c>
      <c r="K15" s="3">
        <f>Sheet1!$K$8</f>
        <v>273.4375</v>
      </c>
      <c r="L15" s="2" t="str">
        <f>Sheet1!$L$8</f>
        <v>10x</v>
      </c>
      <c r="M15" s="3">
        <f>Sheet1!$M$8</f>
        <v>218.75</v>
      </c>
      <c r="P15" s="2" t="str">
        <f>Sheet1!$P$8</f>
        <v>DBBP feet up</v>
      </c>
      <c r="Q15" s="2" t="str">
        <f>Sheet1!$Q$8</f>
        <v>4x8x</v>
      </c>
      <c r="R15" s="3">
        <f>Sheet1!$R$8</f>
        <v>89.48863636363636</v>
      </c>
      <c r="S15" s="2" t="str">
        <f>Sheet1!$S$8</f>
        <v>Dip</v>
      </c>
      <c r="T15" s="2" t="str">
        <f>Sheet1!$T$8</f>
        <v>2x20x</v>
      </c>
      <c r="U15" s="3" t="str">
        <f>Sheet1!$U$8</f>
        <v>BW</v>
      </c>
    </row>
    <row r="16" spans="1:21" ht="9">
      <c r="A16" s="1" t="s">
        <v>32</v>
      </c>
      <c r="B16" s="2" t="s">
        <v>33</v>
      </c>
      <c r="C16" s="3">
        <f>Sheet1!$C$15</f>
        <v>131.25</v>
      </c>
      <c r="D16" s="2" t="s">
        <v>34</v>
      </c>
      <c r="E16" s="3">
        <f>Sheet1!$E$14</f>
        <v>218.75</v>
      </c>
      <c r="F16" s="2" t="s">
        <v>35</v>
      </c>
      <c r="G16" s="3">
        <f>Sheet1!$G$14</f>
        <v>273.4375</v>
      </c>
      <c r="H16" s="2" t="s">
        <v>36</v>
      </c>
      <c r="I16" s="3">
        <f>Sheet1!$I$14</f>
        <v>306.25</v>
      </c>
      <c r="J16" s="2" t="s">
        <v>37</v>
      </c>
      <c r="K16" s="3">
        <f>E4*330</f>
        <v>328.125</v>
      </c>
      <c r="L16" s="2" t="s">
        <v>38</v>
      </c>
      <c r="M16" s="3">
        <f>Sheet1!$G$15</f>
        <v>273.4375</v>
      </c>
      <c r="P16" s="2" t="s">
        <v>39</v>
      </c>
      <c r="Q16" s="2" t="s">
        <v>40</v>
      </c>
      <c r="R16" s="3">
        <f>E4*80</f>
        <v>79.54545454545455</v>
      </c>
      <c r="S16" s="2" t="str">
        <f>Sheet1!$S$7</f>
        <v>Fly</v>
      </c>
      <c r="T16" s="2" t="s">
        <v>41</v>
      </c>
      <c r="U16" s="3">
        <f>E4*65</f>
        <v>64.63068181818181</v>
      </c>
    </row>
    <row r="17" spans="1:19" ht="9">
      <c r="A17" s="1" t="s">
        <v>42</v>
      </c>
      <c r="B17" s="2" t="s">
        <v>43</v>
      </c>
      <c r="C17" s="3">
        <f>Sheet1!$C$15</f>
        <v>131.25</v>
      </c>
      <c r="D17" s="2" t="s">
        <v>44</v>
      </c>
      <c r="E17" s="3">
        <f>Sheet1!$E$15</f>
        <v>218.75</v>
      </c>
      <c r="F17" s="2" t="s">
        <v>45</v>
      </c>
      <c r="G17" s="3">
        <f>Sheet1!$G$15</f>
        <v>273.4375</v>
      </c>
      <c r="H17" s="2" t="s">
        <v>46</v>
      </c>
      <c r="I17" s="3">
        <f>Sheet1!$I$15</f>
        <v>306.25</v>
      </c>
      <c r="J17" s="2" t="s">
        <v>47</v>
      </c>
      <c r="K17" s="3">
        <f>E4*379.5</f>
        <v>377.34375</v>
      </c>
      <c r="L17" s="2" t="s">
        <v>48</v>
      </c>
      <c r="M17" s="3">
        <f>E4*308</f>
        <v>306.25</v>
      </c>
      <c r="P17" s="2" t="s">
        <v>49</v>
      </c>
      <c r="Q17" s="2" t="s">
        <v>50</v>
      </c>
      <c r="R17" s="3">
        <f>E4*100</f>
        <v>99.43181818181817</v>
      </c>
      <c r="S17" s="4"/>
    </row>
    <row r="18" spans="1:21" ht="9">
      <c r="A18" s="1" t="s">
        <v>51</v>
      </c>
      <c r="B18" s="2" t="s">
        <v>52</v>
      </c>
      <c r="C18" s="3">
        <f>Sheet1!$C$12</f>
        <v>131.25</v>
      </c>
      <c r="D18" s="2" t="s">
        <v>53</v>
      </c>
      <c r="E18" s="3">
        <f>Sheet1!$G$8</f>
        <v>273.4375</v>
      </c>
      <c r="F18" s="2" t="s">
        <v>54</v>
      </c>
      <c r="G18" s="3">
        <f>Sheet1!$I$14</f>
        <v>306.25</v>
      </c>
      <c r="H18" s="2" t="s">
        <v>55</v>
      </c>
      <c r="I18" s="3">
        <f>E4*341</f>
        <v>339.0625</v>
      </c>
      <c r="J18" s="2" t="s">
        <v>56</v>
      </c>
      <c r="K18" s="3">
        <f>E4*352</f>
        <v>350</v>
      </c>
      <c r="L18" s="2" t="s">
        <v>57</v>
      </c>
      <c r="M18" s="3">
        <f>Sheet1!$M$16</f>
        <v>273.4375</v>
      </c>
      <c r="P18" s="2" t="s">
        <v>58</v>
      </c>
      <c r="Q18" s="2" t="s">
        <v>59</v>
      </c>
      <c r="R18" s="3">
        <f>E4*85</f>
        <v>84.51704545454545</v>
      </c>
      <c r="S18" s="2" t="str">
        <f>Sheet1!$S$7</f>
        <v>Fly</v>
      </c>
      <c r="T18" s="2" t="s">
        <v>60</v>
      </c>
      <c r="U18" s="3">
        <f>E4*65</f>
        <v>64.63068181818181</v>
      </c>
    </row>
    <row r="19" spans="1:15" ht="9">
      <c r="A19" s="1" t="s">
        <v>61</v>
      </c>
      <c r="B19" s="2" t="s">
        <v>62</v>
      </c>
      <c r="C19" s="3">
        <f>Sheet1!$C$13</f>
        <v>131.25</v>
      </c>
      <c r="D19" s="2" t="s">
        <v>63</v>
      </c>
      <c r="E19" s="3">
        <f>Sheet1!$E$8</f>
        <v>218.75</v>
      </c>
      <c r="F19" s="2" t="s">
        <v>64</v>
      </c>
      <c r="G19" s="3">
        <f>Sheet1!$E$20</f>
        <v>273.4375</v>
      </c>
      <c r="H19" s="2" t="s">
        <v>65</v>
      </c>
      <c r="I19" s="3">
        <f>Sheet1!$I$8</f>
        <v>306.25</v>
      </c>
      <c r="J19" s="2" t="s">
        <v>66</v>
      </c>
      <c r="K19" s="3">
        <f>Sheet1!$K$18</f>
        <v>350</v>
      </c>
      <c r="L19" s="2" t="s">
        <v>67</v>
      </c>
      <c r="M19" s="3">
        <f>E4*364</f>
        <v>361.9318181818182</v>
      </c>
      <c r="N19" s="2" t="s">
        <v>68</v>
      </c>
      <c r="O19" s="3">
        <f>Sheet1!$K$8</f>
        <v>273.4375</v>
      </c>
    </row>
    <row r="20" spans="1:21" ht="9">
      <c r="A20" s="1" t="s">
        <v>69</v>
      </c>
      <c r="B20" s="2" t="s">
        <v>70</v>
      </c>
      <c r="C20" s="3">
        <f>Sheet1!$C$14</f>
        <v>131.25</v>
      </c>
      <c r="D20" s="2" t="s">
        <v>71</v>
      </c>
      <c r="E20" s="3">
        <f>Sheet1!$G$8</f>
        <v>273.4375</v>
      </c>
      <c r="F20" s="2" t="s">
        <v>72</v>
      </c>
      <c r="G20" s="3">
        <f>Sheet1!$I$14</f>
        <v>306.25</v>
      </c>
      <c r="H20" s="2" t="s">
        <v>73</v>
      </c>
      <c r="I20" s="3">
        <f>Sheet1!$I$18</f>
        <v>339.0625</v>
      </c>
      <c r="J20" s="2" t="s">
        <v>74</v>
      </c>
      <c r="K20" s="3">
        <f>Sheet1!$K$18</f>
        <v>350</v>
      </c>
      <c r="L20" s="2" t="s">
        <v>75</v>
      </c>
      <c r="M20" s="3">
        <f>Sheet1!$M$16</f>
        <v>273.4375</v>
      </c>
      <c r="P20" s="2" t="s">
        <v>76</v>
      </c>
      <c r="Q20" s="2" t="str">
        <f>Sheet1!$Q$18</f>
        <v>2x10x~</v>
      </c>
      <c r="R20" s="3">
        <f>Sheet1!$R$18</f>
        <v>84.51704545454545</v>
      </c>
      <c r="S20" s="2" t="str">
        <f>Sheet1!$S$7</f>
        <v>Fly</v>
      </c>
      <c r="T20" s="2" t="s">
        <v>77</v>
      </c>
      <c r="U20" s="3">
        <f>Sheet1!$U$18</f>
        <v>64.63068181818181</v>
      </c>
    </row>
    <row r="21" spans="1:15" ht="9">
      <c r="A21" s="1" t="s">
        <v>78</v>
      </c>
      <c r="B21" s="2" t="s">
        <v>79</v>
      </c>
      <c r="C21" s="3">
        <f>Sheet1!$C$15</f>
        <v>131.25</v>
      </c>
      <c r="D21" s="2" t="s">
        <v>80</v>
      </c>
      <c r="E21" s="3">
        <f>Sheet1!$E$8</f>
        <v>218.75</v>
      </c>
      <c r="F21" s="2" t="s">
        <v>81</v>
      </c>
      <c r="G21" s="3">
        <f>Sheet1!$E$20</f>
        <v>273.4375</v>
      </c>
      <c r="H21" s="2" t="s">
        <v>82</v>
      </c>
      <c r="I21" s="3">
        <f>Sheet1!$I$8</f>
        <v>306.25</v>
      </c>
      <c r="J21" s="2" t="s">
        <v>83</v>
      </c>
      <c r="K21" s="3">
        <f>Sheet1!$K$18</f>
        <v>350</v>
      </c>
      <c r="L21" s="2" t="s">
        <v>84</v>
      </c>
      <c r="M21" s="3">
        <f>Sheet1!$M$19</f>
        <v>361.9318181818182</v>
      </c>
      <c r="N21" s="2" t="s">
        <v>85</v>
      </c>
      <c r="O21" s="3">
        <f>Sheet1!$K$8</f>
        <v>273.4375</v>
      </c>
    </row>
    <row r="22" spans="1:15" ht="9">
      <c r="A22" s="1" t="s">
        <v>86</v>
      </c>
      <c r="B22" s="2" t="s">
        <v>87</v>
      </c>
      <c r="C22" s="3">
        <f>Sheet1!$C$16</f>
        <v>131.25</v>
      </c>
      <c r="D22" s="2" t="s">
        <v>88</v>
      </c>
      <c r="E22" s="3">
        <f>Sheet1!$E$8</f>
        <v>218.75</v>
      </c>
      <c r="F22" s="2" t="s">
        <v>89</v>
      </c>
      <c r="G22" s="3">
        <f>Sheet1!$E$20</f>
        <v>273.4375</v>
      </c>
      <c r="H22" s="2" t="s">
        <v>90</v>
      </c>
      <c r="I22" s="3">
        <f>E4*341</f>
        <v>339.0625</v>
      </c>
      <c r="J22" s="2" t="s">
        <v>91</v>
      </c>
      <c r="K22" s="3">
        <f>E4*363</f>
        <v>360.9375</v>
      </c>
      <c r="L22" s="2" t="s">
        <v>92</v>
      </c>
      <c r="M22" s="3">
        <f>E4*385</f>
        <v>382.8125</v>
      </c>
      <c r="N22" s="2" t="s">
        <v>93</v>
      </c>
      <c r="O22" s="3">
        <f>E4*402</f>
        <v>399.71590909090907</v>
      </c>
    </row>
    <row r="23" spans="1:2" ht="9">
      <c r="A23" s="1" t="s">
        <v>94</v>
      </c>
      <c r="B23" s="2" t="s">
        <v>95</v>
      </c>
    </row>
    <row r="26" spans="1:10" ht="9">
      <c r="A26" s="1" t="s">
        <v>96</v>
      </c>
      <c r="J26" s="3" t="s">
        <v>116</v>
      </c>
    </row>
    <row r="27" ht="9">
      <c r="A27" s="1" t="s">
        <v>97</v>
      </c>
    </row>
    <row r="32" ht="9">
      <c r="A32" s="1" t="s">
        <v>98</v>
      </c>
    </row>
    <row r="35" spans="1:11" ht="9">
      <c r="A35" s="1" t="s">
        <v>99</v>
      </c>
      <c r="B35" s="2" t="s">
        <v>100</v>
      </c>
      <c r="E35" s="3" t="s">
        <v>101</v>
      </c>
      <c r="H35" s="6"/>
      <c r="I35" s="3" t="s">
        <v>102</v>
      </c>
      <c r="K35" s="6"/>
    </row>
    <row r="36" spans="2:22" ht="9">
      <c r="B36" s="3" t="s">
        <v>103</v>
      </c>
      <c r="C36" s="6"/>
      <c r="D36" s="6"/>
      <c r="E36" s="6"/>
      <c r="F36" s="6"/>
      <c r="G36" s="6"/>
      <c r="H36" s="6"/>
      <c r="I36" s="6"/>
      <c r="J36" s="6"/>
      <c r="K36" s="6"/>
      <c r="M36" s="3" t="s">
        <v>104</v>
      </c>
      <c r="N36" s="3"/>
      <c r="O36" s="2"/>
      <c r="P36" s="3"/>
      <c r="Q36" s="3" t="s">
        <v>105</v>
      </c>
      <c r="R36" s="2"/>
      <c r="S36" s="3"/>
      <c r="V36" s="6"/>
    </row>
    <row r="37" spans="2:11" ht="9">
      <c r="B37" s="3" t="s">
        <v>106</v>
      </c>
      <c r="C37" s="2"/>
      <c r="D37" s="3"/>
      <c r="E37" s="3" t="s">
        <v>107</v>
      </c>
      <c r="G37" s="6"/>
      <c r="I37" s="3" t="s">
        <v>108</v>
      </c>
      <c r="J37" s="3"/>
      <c r="K37" s="2"/>
    </row>
    <row r="38" spans="2:11" ht="9">
      <c r="B38" s="3"/>
      <c r="C38" s="2"/>
      <c r="D38" s="3"/>
      <c r="E38" s="2"/>
      <c r="G38" s="6"/>
      <c r="J38" s="3"/>
      <c r="K38" s="2"/>
    </row>
    <row r="40" spans="1:21" ht="9">
      <c r="A40" s="1" t="s">
        <v>109</v>
      </c>
      <c r="B40" s="2" t="s">
        <v>110</v>
      </c>
      <c r="E40" s="3" t="s">
        <v>111</v>
      </c>
      <c r="J40" s="3" t="s">
        <v>112</v>
      </c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10" ht="9">
      <c r="B41" s="3" t="s">
        <v>113</v>
      </c>
      <c r="E41" s="3" t="s">
        <v>114</v>
      </c>
      <c r="G41" s="2"/>
      <c r="H41" s="6"/>
      <c r="I41" s="2"/>
      <c r="J41" s="3" t="s">
        <v>115</v>
      </c>
    </row>
    <row r="48" ht="8.25" customHeight="1"/>
  </sheetData>
  <printOptions/>
  <pageMargins left="0.6902777777777778" right="0.3902777777777778" top="0.3902777777777778" bottom="0.6902777777777778" header="0.1" footer="0.1"/>
  <pageSetup firstPageNumber="1" useFirstPageNumber="1" fitToHeight="0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6902777777777778" right="0.3902777777777778" top="0.3902777777777778" bottom="0.6902777777777778" header="0.1" footer="0.1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6902777777777778" right="0.3902777777777778" top="0.3902777777777778" bottom="0.6902777777777778" header="0.1" footer="0.1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Tye Botting</dc:creator>
  <cp:keywords/>
  <dc:description/>
  <cp:lastModifiedBy>NCPTT</cp:lastModifiedBy>
  <cp:lastPrinted>1601-01-01T05:00:00Z</cp:lastPrinted>
  <dcterms:created xsi:type="dcterms:W3CDTF">2000-02-22T23:32:01Z</dcterms:created>
  <dcterms:modified xsi:type="dcterms:W3CDTF">2006-05-31T18:07:51Z</dcterms:modified>
  <cp:category/>
  <cp:version/>
  <cp:contentType/>
  <cp:contentStatus/>
  <cp:revision>3</cp:revision>
</cp:coreProperties>
</file>